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lorida-my.sharepoint.com/personal/kviera_ufl_edu/Documents/Desktop/Calculators/"/>
    </mc:Choice>
  </mc:AlternateContent>
  <xr:revisionPtr revIDLastSave="486" documentId="8_{87AA599B-BCE8-4C62-9086-51AEFE2BD88A}" xr6:coauthVersionLast="47" xr6:coauthVersionMax="47" xr10:uidLastSave="{85A94D5F-0AFB-4FD9-8E8A-764D6BE25FD4}"/>
  <workbookProtection workbookAlgorithmName="SHA-512" workbookHashValue="7A2TnrH4OMOC48tVXOCRW/dzYTfjEPj7DEKTxqa/CrTORPw4/ej+jCuJNx0T/gzEPSbR13+KDA0QLMTnn8XGDw==" workbookSaltValue="Rs5ytLOsZ+ndSnWtYIufzA==" workbookSpinCount="100000" lockStructure="1"/>
  <bookViews>
    <workbookView xWindow="-120" yWindow="-120" windowWidth="29040" windowHeight="15840" xr2:uid="{47E2FF47-4349-428E-A03F-CF2C587E6309}"/>
  </bookViews>
  <sheets>
    <sheet name="9-Month Faculty" sheetId="2" r:id="rId1"/>
    <sheet name="12-Month Facult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I8" i="2"/>
  <c r="L6" i="1"/>
  <c r="L8" i="1" s="1"/>
  <c r="M8" i="1" s="1"/>
  <c r="K8" i="1" l="1"/>
  <c r="L6" i="2"/>
  <c r="L8" i="2" s="1"/>
  <c r="K8" i="2" s="1"/>
  <c r="M8" i="2" l="1"/>
  <c r="E26" i="2" l="1"/>
  <c r="G25" i="2"/>
  <c r="G24" i="2"/>
  <c r="G23" i="2"/>
  <c r="G22" i="2"/>
  <c r="G21" i="2"/>
  <c r="B8" i="2"/>
  <c r="E23" i="1"/>
  <c r="G19" i="1"/>
  <c r="G20" i="1"/>
  <c r="G21" i="1"/>
  <c r="G18" i="1"/>
  <c r="G22" i="1"/>
  <c r="E12" i="1"/>
  <c r="B16" i="2" l="1"/>
  <c r="E16" i="2" s="1"/>
  <c r="E8" i="2"/>
  <c r="B12" i="2"/>
  <c r="F26" i="2"/>
  <c r="G26" i="2" s="1"/>
  <c r="F23" i="1"/>
  <c r="G23" i="1" s="1"/>
  <c r="B12" i="1"/>
  <c r="E8" i="1"/>
  <c r="F8" i="2" l="1"/>
  <c r="G8" i="2" s="1"/>
  <c r="F8" i="1"/>
  <c r="G8" i="1" s="1"/>
</calcChain>
</file>

<file path=xl/sharedStrings.xml><?xml version="1.0" encoding="utf-8"?>
<sst xmlns="http://schemas.openxmlformats.org/spreadsheetml/2006/main" count="54" uniqueCount="21">
  <si>
    <t>Cal Month</t>
  </si>
  <si>
    <t>Salary</t>
  </si>
  <si>
    <t>Fringe</t>
  </si>
  <si>
    <t>12-Month Annual Salary</t>
  </si>
  <si>
    <t>9-month Annual Salary</t>
  </si>
  <si>
    <t>TOTAL</t>
  </si>
  <si>
    <t>Bi-Weekly Salary</t>
  </si>
  <si>
    <t>Total</t>
  </si>
  <si>
    <t>Grand Total</t>
  </si>
  <si>
    <t>Account 1</t>
  </si>
  <si>
    <t>Account 2</t>
  </si>
  <si>
    <t>Account 3</t>
  </si>
  <si>
    <t>Account 4</t>
  </si>
  <si>
    <t>Account 5</t>
  </si>
  <si>
    <t>Monthly Salary for 
12-Month</t>
  </si>
  <si>
    <t>Monthly Salary for 
9-Month</t>
  </si>
  <si>
    <t>Edit the yellow highlighted fields. This calculator is only for 9-Month faculty</t>
  </si>
  <si>
    <t>Fringe %</t>
  </si>
  <si>
    <t/>
  </si>
  <si>
    <t>Edit the yellow highlighted fields. This calculator is only for 12-Month faculty</t>
  </si>
  <si>
    <t>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</si>
</sst>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44" fontId="0" fillId="0" borderId="0" xfId="1" applyFont="1"/>
    <xf numFmtId="44" fontId="0" fillId="0" borderId="0" xfId="0" applyNumberFormat="1"/>
    <xf numFmtId="0" fontId="2" fillId="3" borderId="1" xfId="0" applyFont="1" applyFill="1" applyBorder="1" applyAlignment="1">
      <alignment horizontal="center"/>
    </xf>
    <xf numFmtId="44" fontId="0" fillId="2" borderId="1" xfId="1" applyFont="1" applyFill="1" applyBorder="1"/>
    <xf numFmtId="44" fontId="0" fillId="2" borderId="1" xfId="0" applyNumberFormat="1" applyFill="1" applyBorder="1"/>
    <xf numFmtId="44" fontId="2" fillId="3" borderId="1" xfId="0" applyNumberFormat="1" applyFont="1" applyFill="1" applyBorder="1"/>
    <xf numFmtId="0" fontId="4" fillId="2" borderId="0" xfId="0" applyFont="1" applyFill="1"/>
    <xf numFmtId="0" fontId="4" fillId="2" borderId="0" xfId="0" quotePrefix="1" applyFont="1" applyFill="1"/>
    <xf numFmtId="8" fontId="0" fillId="0" borderId="0" xfId="0" applyNumberFormat="1"/>
    <xf numFmtId="2" fontId="5" fillId="0" borderId="0" xfId="0" applyNumberFormat="1" applyFont="1"/>
    <xf numFmtId="0" fontId="0" fillId="0" borderId="0" xfId="0" quotePrefix="1"/>
    <xf numFmtId="0" fontId="2" fillId="3" borderId="5" xfId="0" applyFont="1" applyFill="1" applyBorder="1" applyAlignment="1">
      <alignment horizontal="center" vertical="center" wrapText="1"/>
    </xf>
    <xf numFmtId="165" fontId="0" fillId="2" borderId="5" xfId="0" applyNumberFormat="1" applyFill="1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8" fontId="0" fillId="0" borderId="5" xfId="0" applyNumberFormat="1" applyBorder="1" applyAlignment="1">
      <alignment vertical="center"/>
    </xf>
    <xf numFmtId="0" fontId="2" fillId="3" borderId="5" xfId="0" applyFont="1" applyFill="1" applyBorder="1" applyAlignment="1">
      <alignment horizontal="center"/>
    </xf>
    <xf numFmtId="10" fontId="0" fillId="2" borderId="5" xfId="2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4" fontId="0" fillId="0" borderId="5" xfId="1" applyFont="1" applyFill="1" applyBorder="1" applyAlignment="1">
      <alignment vertical="center"/>
    </xf>
    <xf numFmtId="44" fontId="0" fillId="2" borderId="5" xfId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164" fontId="0" fillId="2" borderId="5" xfId="1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0" fontId="0" fillId="2" borderId="5" xfId="0" applyNumberForma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10" fontId="0" fillId="2" borderId="5" xfId="2" applyNumberFormat="1" applyFont="1" applyFill="1" applyBorder="1" applyAlignment="1">
      <alignment horizontal="center" vertical="center"/>
    </xf>
    <xf numFmtId="8" fontId="0" fillId="2" borderId="5" xfId="0" applyNumberForma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6A970-E7A8-4008-A6F7-3D4537384B93}">
  <dimension ref="B2:N26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4.7109375" customWidth="1"/>
    <col min="3" max="3" width="13.85546875" customWidth="1"/>
    <col min="4" max="4" width="8.5703125" customWidth="1"/>
    <col min="5" max="5" width="16.28515625" customWidth="1"/>
    <col min="6" max="6" width="17" customWidth="1"/>
    <col min="7" max="7" width="14.85546875" customWidth="1"/>
    <col min="8" max="8" width="4.28515625" customWidth="1"/>
    <col min="9" max="9" width="19.5703125" customWidth="1"/>
    <col min="11" max="11" width="8.5703125" customWidth="1"/>
    <col min="12" max="12" width="17" customWidth="1"/>
    <col min="13" max="13" width="16" customWidth="1"/>
    <col min="14" max="14" width="20" customWidth="1"/>
  </cols>
  <sheetData>
    <row r="2" spans="2:14" x14ac:dyDescent="0.25">
      <c r="B2" s="8" t="s">
        <v>16</v>
      </c>
      <c r="C2" s="8"/>
      <c r="D2" s="9"/>
      <c r="E2" s="8"/>
      <c r="F2" s="8"/>
      <c r="G2" s="8"/>
    </row>
    <row r="4" spans="2:14" ht="21.75" customHeight="1" x14ac:dyDescent="0.25">
      <c r="B4" s="22" t="s">
        <v>4</v>
      </c>
      <c r="C4" s="22"/>
      <c r="D4" s="1"/>
      <c r="E4" s="22" t="s">
        <v>2</v>
      </c>
      <c r="F4" s="22"/>
      <c r="I4" s="22" t="s">
        <v>4</v>
      </c>
      <c r="J4" s="22"/>
      <c r="L4" s="17" t="s">
        <v>17</v>
      </c>
    </row>
    <row r="5" spans="2:14" x14ac:dyDescent="0.25">
      <c r="B5" s="23">
        <v>200000</v>
      </c>
      <c r="C5" s="23"/>
      <c r="E5" s="29">
        <v>0.29299999999999998</v>
      </c>
      <c r="F5" s="29"/>
      <c r="I5" s="23">
        <v>200000</v>
      </c>
      <c r="J5" s="23"/>
      <c r="L5" s="18">
        <v>0.29299999999999998</v>
      </c>
    </row>
    <row r="6" spans="2:14" x14ac:dyDescent="0.25">
      <c r="L6" s="11">
        <f>L5+1</f>
        <v>1.2929999999999999</v>
      </c>
    </row>
    <row r="7" spans="2:14" ht="41.25" customHeight="1" x14ac:dyDescent="0.25">
      <c r="B7" s="24" t="s">
        <v>3</v>
      </c>
      <c r="C7" s="24"/>
      <c r="D7" s="13" t="s">
        <v>0</v>
      </c>
      <c r="E7" s="13" t="s">
        <v>1</v>
      </c>
      <c r="F7" s="13" t="s">
        <v>2</v>
      </c>
      <c r="G7" s="13" t="s">
        <v>5</v>
      </c>
      <c r="I7" s="24" t="s">
        <v>3</v>
      </c>
      <c r="J7" s="24"/>
      <c r="K7" s="13" t="s">
        <v>0</v>
      </c>
      <c r="L7" s="13" t="s">
        <v>1</v>
      </c>
      <c r="M7" s="13" t="s">
        <v>2</v>
      </c>
      <c r="N7" s="13" t="s">
        <v>5</v>
      </c>
    </row>
    <row r="8" spans="2:14" ht="24.75" customHeight="1" x14ac:dyDescent="0.25">
      <c r="B8" s="25">
        <f>(B5/19.5)*26.1</f>
        <v>267692.30769230769</v>
      </c>
      <c r="C8" s="25"/>
      <c r="D8" s="14">
        <v>0.5</v>
      </c>
      <c r="E8" s="15">
        <f>(B8/12)*D8</f>
        <v>11153.846153846154</v>
      </c>
      <c r="F8" s="15">
        <f>E8*E5</f>
        <v>3268.0769230769229</v>
      </c>
      <c r="G8" s="16">
        <f>SUM(E8+F8)</f>
        <v>14421.923076923078</v>
      </c>
      <c r="I8" s="25">
        <f>(I5/19.5)*26.1</f>
        <v>267692.30769230769</v>
      </c>
      <c r="J8" s="25"/>
      <c r="K8" s="19">
        <f>SUM(L8)/SUM(I8/12)</f>
        <v>0.7499998399871991</v>
      </c>
      <c r="L8" s="20">
        <f>N8/L6</f>
        <v>16730.765661252903</v>
      </c>
      <c r="M8" s="20">
        <f>L8*L5</f>
        <v>4902.1143387471002</v>
      </c>
      <c r="N8" s="21">
        <v>21632.880000000001</v>
      </c>
    </row>
    <row r="9" spans="2:14" x14ac:dyDescent="0.25">
      <c r="K9" s="12" t="s">
        <v>18</v>
      </c>
    </row>
    <row r="10" spans="2:14" x14ac:dyDescent="0.25">
      <c r="K10" s="10"/>
    </row>
    <row r="11" spans="2:14" ht="30.75" customHeight="1" x14ac:dyDescent="0.25">
      <c r="B11" s="24" t="s">
        <v>14</v>
      </c>
      <c r="C11" s="24"/>
      <c r="E11" s="24" t="s">
        <v>15</v>
      </c>
      <c r="F11" s="24"/>
    </row>
    <row r="12" spans="2:14" x14ac:dyDescent="0.25">
      <c r="B12" s="25">
        <f>B8/12</f>
        <v>22307.692307692309</v>
      </c>
      <c r="C12" s="25"/>
      <c r="E12" s="25">
        <f>B5/12</f>
        <v>16666.666666666668</v>
      </c>
      <c r="F12" s="25"/>
    </row>
    <row r="15" spans="2:14" x14ac:dyDescent="0.25">
      <c r="B15" s="24" t="s">
        <v>6</v>
      </c>
      <c r="C15" s="24"/>
    </row>
    <row r="16" spans="2:14" x14ac:dyDescent="0.25">
      <c r="B16" s="25">
        <f>B8/26.1</f>
        <v>10256.410256410256</v>
      </c>
      <c r="C16" s="25"/>
      <c r="E16" s="10">
        <f>B16/2</f>
        <v>5128.2051282051279</v>
      </c>
      <c r="G16" s="10"/>
    </row>
    <row r="17" spans="2:14" x14ac:dyDescent="0.25">
      <c r="G17" s="10"/>
    </row>
    <row r="20" spans="2:14" x14ac:dyDescent="0.25">
      <c r="B20" s="33" t="s">
        <v>20</v>
      </c>
      <c r="C20" s="34"/>
      <c r="D20" s="35"/>
      <c r="E20" s="4" t="s">
        <v>1</v>
      </c>
      <c r="F20" s="4" t="s">
        <v>2</v>
      </c>
      <c r="G20" s="4" t="s">
        <v>7</v>
      </c>
    </row>
    <row r="21" spans="2:14" x14ac:dyDescent="0.25">
      <c r="B21" s="26" t="s">
        <v>9</v>
      </c>
      <c r="C21" s="27"/>
      <c r="D21" s="28"/>
      <c r="E21" s="5">
        <v>0</v>
      </c>
      <c r="F21" s="6">
        <v>0</v>
      </c>
      <c r="G21" s="7">
        <f>SUM(E21:F21)</f>
        <v>0</v>
      </c>
      <c r="L21" s="2"/>
      <c r="M21" s="2"/>
      <c r="N21" s="2"/>
    </row>
    <row r="22" spans="2:14" x14ac:dyDescent="0.25">
      <c r="B22" s="26" t="s">
        <v>10</v>
      </c>
      <c r="C22" s="27"/>
      <c r="D22" s="28"/>
      <c r="E22" s="5">
        <v>0</v>
      </c>
      <c r="F22" s="6">
        <v>0</v>
      </c>
      <c r="G22" s="7">
        <f t="shared" ref="G22:G25" si="0">SUM(E22:F22)</f>
        <v>0</v>
      </c>
      <c r="L22" s="2"/>
      <c r="M22" s="2"/>
      <c r="N22" s="2"/>
    </row>
    <row r="23" spans="2:14" x14ac:dyDescent="0.25">
      <c r="B23" s="26" t="s">
        <v>11</v>
      </c>
      <c r="C23" s="27"/>
      <c r="D23" s="28"/>
      <c r="E23" s="5">
        <v>0</v>
      </c>
      <c r="F23" s="6">
        <v>0</v>
      </c>
      <c r="G23" s="7">
        <f t="shared" si="0"/>
        <v>0</v>
      </c>
      <c r="L23" s="2"/>
      <c r="M23" s="2"/>
      <c r="N23" s="2"/>
    </row>
    <row r="24" spans="2:14" x14ac:dyDescent="0.25">
      <c r="B24" s="26" t="s">
        <v>12</v>
      </c>
      <c r="C24" s="27"/>
      <c r="D24" s="28"/>
      <c r="E24" s="5">
        <v>0</v>
      </c>
      <c r="F24" s="6">
        <v>0</v>
      </c>
      <c r="G24" s="7">
        <f t="shared" si="0"/>
        <v>0</v>
      </c>
    </row>
    <row r="25" spans="2:14" x14ac:dyDescent="0.25">
      <c r="B25" s="26" t="s">
        <v>13</v>
      </c>
      <c r="C25" s="27"/>
      <c r="D25" s="28"/>
      <c r="E25" s="5">
        <v>0</v>
      </c>
      <c r="F25" s="6">
        <v>0</v>
      </c>
      <c r="G25" s="7">
        <f t="shared" si="0"/>
        <v>0</v>
      </c>
    </row>
    <row r="26" spans="2:14" x14ac:dyDescent="0.25">
      <c r="B26" s="30" t="s">
        <v>8</v>
      </c>
      <c r="C26" s="31"/>
      <c r="D26" s="32"/>
      <c r="E26" s="7">
        <f>SUM(E21:E25)</f>
        <v>0</v>
      </c>
      <c r="F26" s="7">
        <f>E26*31%</f>
        <v>0</v>
      </c>
      <c r="G26" s="7">
        <f>SUM(E26:F26)</f>
        <v>0</v>
      </c>
    </row>
  </sheetData>
  <sheetProtection algorithmName="SHA-512" hashValue="QNfuGcvQBtBZ5tsUJ5dBxDmOekgQ/l/WQOkuZYPVyIwi3z7+zi9jL0Vp5L/d4C6oYIgPxj0Lii4ie5PXcfbBKw==" saltValue="a7v55Mm4ZURJc92cO8F72Q==" spinCount="100000" sheet="1" objects="1" scenarios="1"/>
  <protectedRanges>
    <protectedRange sqref="B5 E5 D8 I5 L5 N8 B21 E21:F21 B22:F25" name="Range1"/>
  </protectedRanges>
  <mergeCells count="23">
    <mergeCell ref="B25:D25"/>
    <mergeCell ref="B26:D26"/>
    <mergeCell ref="B16:C16"/>
    <mergeCell ref="B20:D20"/>
    <mergeCell ref="B21:D21"/>
    <mergeCell ref="B22:D22"/>
    <mergeCell ref="B23:D23"/>
    <mergeCell ref="I4:J4"/>
    <mergeCell ref="I5:J5"/>
    <mergeCell ref="I7:J7"/>
    <mergeCell ref="I8:J8"/>
    <mergeCell ref="B24:D24"/>
    <mergeCell ref="B11:C11"/>
    <mergeCell ref="E11:F11"/>
    <mergeCell ref="B12:C12"/>
    <mergeCell ref="E12:F12"/>
    <mergeCell ref="B15:C15"/>
    <mergeCell ref="B4:C4"/>
    <mergeCell ref="E4:F4"/>
    <mergeCell ref="B5:C5"/>
    <mergeCell ref="E5:F5"/>
    <mergeCell ref="B7:C7"/>
    <mergeCell ref="B8:C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52D3-1823-4F77-B72B-3E7DC67318A7}">
  <dimension ref="B2:N24"/>
  <sheetViews>
    <sheetView showGridLines="0" showRowColHeaders="0" workbookViewId="0">
      <selection activeCell="O28" sqref="O28"/>
    </sheetView>
  </sheetViews>
  <sheetFormatPr defaultRowHeight="15" x14ac:dyDescent="0.25"/>
  <cols>
    <col min="1" max="1" width="4.7109375" customWidth="1"/>
    <col min="3" max="3" width="12.28515625" customWidth="1"/>
    <col min="4" max="4" width="8.5703125" customWidth="1"/>
    <col min="5" max="5" width="18.140625" customWidth="1"/>
    <col min="6" max="6" width="18.7109375" customWidth="1"/>
    <col min="7" max="7" width="16.85546875" customWidth="1"/>
    <col min="8" max="8" width="5.28515625" customWidth="1"/>
    <col min="9" max="9" width="11.42578125" customWidth="1"/>
    <col min="10" max="10" width="10.28515625" customWidth="1"/>
    <col min="11" max="11" width="8.42578125" customWidth="1"/>
    <col min="12" max="12" width="14.5703125" customWidth="1"/>
    <col min="13" max="13" width="16" customWidth="1"/>
    <col min="14" max="14" width="12.7109375" customWidth="1"/>
    <col min="15" max="15" width="11.5703125" bestFit="1" customWidth="1"/>
  </cols>
  <sheetData>
    <row r="2" spans="2:14" x14ac:dyDescent="0.25">
      <c r="B2" s="8" t="s">
        <v>19</v>
      </c>
      <c r="C2" s="8"/>
      <c r="D2" s="9"/>
      <c r="E2" s="8"/>
      <c r="F2" s="8"/>
      <c r="G2" s="8"/>
    </row>
    <row r="4" spans="2:14" ht="21.75" customHeight="1" x14ac:dyDescent="0.25">
      <c r="B4" s="22" t="s">
        <v>2</v>
      </c>
      <c r="C4" s="22"/>
      <c r="I4" s="36" t="s">
        <v>2</v>
      </c>
      <c r="J4" s="36"/>
    </row>
    <row r="5" spans="2:14" x14ac:dyDescent="0.25">
      <c r="B5" s="29">
        <v>0.29299999999999998</v>
      </c>
      <c r="C5" s="29"/>
      <c r="I5" s="37">
        <v>0.29299999999999998</v>
      </c>
      <c r="J5" s="37"/>
    </row>
    <row r="6" spans="2:14" x14ac:dyDescent="0.25">
      <c r="L6" s="11">
        <f>I5+1</f>
        <v>1.2929999999999999</v>
      </c>
    </row>
    <row r="7" spans="2:14" ht="41.25" customHeight="1" x14ac:dyDescent="0.25">
      <c r="B7" s="24" t="s">
        <v>3</v>
      </c>
      <c r="C7" s="24"/>
      <c r="D7" s="13" t="s">
        <v>0</v>
      </c>
      <c r="E7" s="13" t="s">
        <v>1</v>
      </c>
      <c r="F7" s="13" t="s">
        <v>2</v>
      </c>
      <c r="G7" s="13" t="s">
        <v>5</v>
      </c>
      <c r="I7" s="24" t="s">
        <v>3</v>
      </c>
      <c r="J7" s="24"/>
      <c r="K7" s="13" t="s">
        <v>0</v>
      </c>
      <c r="L7" s="13" t="s">
        <v>1</v>
      </c>
      <c r="M7" s="13" t="s">
        <v>2</v>
      </c>
      <c r="N7" s="13" t="s">
        <v>5</v>
      </c>
    </row>
    <row r="8" spans="2:14" ht="24.75" customHeight="1" x14ac:dyDescent="0.25">
      <c r="B8" s="38">
        <v>200000</v>
      </c>
      <c r="C8" s="38"/>
      <c r="D8" s="14">
        <v>1</v>
      </c>
      <c r="E8" s="15">
        <f>(B8/12)*D8</f>
        <v>16666.666666666668</v>
      </c>
      <c r="F8" s="15">
        <f>E8*B5</f>
        <v>4883.333333333333</v>
      </c>
      <c r="G8" s="16">
        <f>SUM(E8+F8)</f>
        <v>21550</v>
      </c>
      <c r="I8" s="38">
        <v>200000</v>
      </c>
      <c r="J8" s="38"/>
      <c r="K8" s="19">
        <f>SUM(L8)/SUM(I8/12)</f>
        <v>0.46403712296983762</v>
      </c>
      <c r="L8" s="20">
        <f>N8/L6</f>
        <v>7733.952049497294</v>
      </c>
      <c r="M8" s="20">
        <f>L8*I5</f>
        <v>2266.047950502707</v>
      </c>
      <c r="N8" s="21">
        <v>10000</v>
      </c>
    </row>
    <row r="11" spans="2:14" ht="30.75" customHeight="1" x14ac:dyDescent="0.25">
      <c r="B11" s="24" t="s">
        <v>14</v>
      </c>
      <c r="C11" s="24"/>
      <c r="E11" s="24" t="s">
        <v>6</v>
      </c>
      <c r="F11" s="24"/>
      <c r="N11" s="3"/>
    </row>
    <row r="12" spans="2:14" x14ac:dyDescent="0.25">
      <c r="B12" s="25">
        <f>B8/12</f>
        <v>16666.666666666668</v>
      </c>
      <c r="C12" s="25"/>
      <c r="E12" s="25">
        <f>B8/26.1</f>
        <v>7662.8352490421448</v>
      </c>
      <c r="F12" s="25"/>
    </row>
    <row r="17" spans="2:9" x14ac:dyDescent="0.25">
      <c r="B17" s="33" t="s">
        <v>20</v>
      </c>
      <c r="C17" s="34"/>
      <c r="D17" s="35"/>
      <c r="E17" s="4" t="s">
        <v>1</v>
      </c>
      <c r="F17" s="4" t="s">
        <v>2</v>
      </c>
      <c r="G17" s="4" t="s">
        <v>7</v>
      </c>
      <c r="I17" s="2"/>
    </row>
    <row r="18" spans="2:9" x14ac:dyDescent="0.25">
      <c r="B18" s="26" t="s">
        <v>9</v>
      </c>
      <c r="C18" s="27"/>
      <c r="D18" s="28"/>
      <c r="E18" s="5">
        <v>0</v>
      </c>
      <c r="F18" s="6">
        <v>0</v>
      </c>
      <c r="G18" s="7">
        <f>SUM(E18:F18)</f>
        <v>0</v>
      </c>
    </row>
    <row r="19" spans="2:9" x14ac:dyDescent="0.25">
      <c r="B19" s="26" t="s">
        <v>10</v>
      </c>
      <c r="C19" s="27"/>
      <c r="D19" s="28"/>
      <c r="E19" s="5">
        <v>0</v>
      </c>
      <c r="F19" s="6">
        <v>0</v>
      </c>
      <c r="G19" s="7">
        <f t="shared" ref="G19:G22" si="0">SUM(E19:F19)</f>
        <v>0</v>
      </c>
      <c r="H19" s="2"/>
    </row>
    <row r="20" spans="2:9" x14ac:dyDescent="0.25">
      <c r="B20" s="26" t="s">
        <v>11</v>
      </c>
      <c r="C20" s="27"/>
      <c r="D20" s="28"/>
      <c r="E20" s="5">
        <v>0</v>
      </c>
      <c r="F20" s="6">
        <v>0</v>
      </c>
      <c r="G20" s="7">
        <f t="shared" si="0"/>
        <v>0</v>
      </c>
    </row>
    <row r="21" spans="2:9" x14ac:dyDescent="0.25">
      <c r="B21" s="26" t="s">
        <v>12</v>
      </c>
      <c r="C21" s="27"/>
      <c r="D21" s="28"/>
      <c r="E21" s="5">
        <v>0</v>
      </c>
      <c r="F21" s="6">
        <v>0</v>
      </c>
      <c r="G21" s="7">
        <f t="shared" si="0"/>
        <v>0</v>
      </c>
    </row>
    <row r="22" spans="2:9" x14ac:dyDescent="0.25">
      <c r="B22" s="26" t="s">
        <v>13</v>
      </c>
      <c r="C22" s="27"/>
      <c r="D22" s="28"/>
      <c r="E22" s="5">
        <v>0</v>
      </c>
      <c r="F22" s="6">
        <v>0</v>
      </c>
      <c r="G22" s="7">
        <f t="shared" si="0"/>
        <v>0</v>
      </c>
      <c r="I22" s="3"/>
    </row>
    <row r="23" spans="2:9" x14ac:dyDescent="0.25">
      <c r="B23" s="30" t="s">
        <v>8</v>
      </c>
      <c r="C23" s="31"/>
      <c r="D23" s="32"/>
      <c r="E23" s="7">
        <f>SUM(E18:E22)</f>
        <v>0</v>
      </c>
      <c r="F23" s="7">
        <f>E23*31%</f>
        <v>0</v>
      </c>
      <c r="G23" s="7">
        <f>SUM(E23:F23)</f>
        <v>0</v>
      </c>
    </row>
    <row r="24" spans="2:9" x14ac:dyDescent="0.25">
      <c r="I24" s="3"/>
    </row>
  </sheetData>
  <sheetProtection algorithmName="SHA-512" hashValue="00qw3k1l4BbdouQ5V8GzOPTjHJGu+A85rKuzqWaDThQD3RzvIzesuaECdA9/h+Oj7K9I7fjDhOTgsyG9NJ2FPg==" saltValue="1fVPvqooUAUv03b3RAxpkg==" spinCount="100000" sheet="1" objects="1" scenarios="1"/>
  <protectedRanges>
    <protectedRange sqref="B5 B8 D8 I5 I8 N8 B18:F22" name="Range1"/>
  </protectedRanges>
  <mergeCells count="19">
    <mergeCell ref="B23:D23"/>
    <mergeCell ref="B7:C7"/>
    <mergeCell ref="B8:C8"/>
    <mergeCell ref="B11:C11"/>
    <mergeCell ref="B12:C12"/>
    <mergeCell ref="B18:D18"/>
    <mergeCell ref="B22:D22"/>
    <mergeCell ref="B21:D21"/>
    <mergeCell ref="B20:D20"/>
    <mergeCell ref="B19:D19"/>
    <mergeCell ref="I4:J4"/>
    <mergeCell ref="I5:J5"/>
    <mergeCell ref="I7:J7"/>
    <mergeCell ref="I8:J8"/>
    <mergeCell ref="B17:D17"/>
    <mergeCell ref="B4:C4"/>
    <mergeCell ref="B5:C5"/>
    <mergeCell ref="E11:F11"/>
    <mergeCell ref="E12:F12"/>
  </mergeCells>
  <phoneticPr fontId="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9-Month Faculty</vt:lpstr>
      <vt:lpstr>12-Month Faculty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Silva,Keila M</dc:creator>
  <cp:lastModifiedBy>Silva,Keila M</cp:lastModifiedBy>
  <cp:lastPrinted>2023-05-26T14:52:20Z</cp:lastPrinted>
  <dcterms:created xsi:type="dcterms:W3CDTF">2023-05-17T17:59:28Z</dcterms:created>
  <dcterms:modified xsi:type="dcterms:W3CDTF">2024-04-11T19:45:17Z</dcterms:modified>
</cp:coreProperties>
</file>